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hira\Desktop\OA crap\OA Treasurer Reports\"/>
    </mc:Choice>
  </mc:AlternateContent>
  <xr:revisionPtr revIDLastSave="0" documentId="13_ncr:1_{68163015-CEAA-4F64-97D2-8731A3A8F205}" xr6:coauthVersionLast="47" xr6:coauthVersionMax="47" xr10:uidLastSave="{00000000-0000-0000-0000-000000000000}"/>
  <bookViews>
    <workbookView xWindow="-120" yWindow="-120" windowWidth="20730" windowHeight="11160" xr2:uid="{E0656C32-B4F0-4198-B217-520A5F578471}"/>
  </bookViews>
  <sheets>
    <sheet name="September 2021" sheetId="12" r:id="rId1"/>
    <sheet name="August 2021" sheetId="11" r:id="rId2"/>
    <sheet name="July 2021" sheetId="7" r:id="rId3"/>
    <sheet name="June 2021" sheetId="10" r:id="rId4"/>
    <sheet name="May 2021" sheetId="8" r:id="rId5"/>
    <sheet name="April 2021" sheetId="9" r:id="rId6"/>
    <sheet name="March 2021" sheetId="6" r:id="rId7"/>
    <sheet name="February 2021" sheetId="5" r:id="rId8"/>
    <sheet name="January 2021 revised" sheetId="4" r:id="rId9"/>
    <sheet name="December 2020" sheetId="3" r:id="rId10"/>
    <sheet name="November 2020" sheetId="1" r:id="rId11"/>
    <sheet name="October 2020" sheetId="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11" l="1"/>
  <c r="B19" i="12"/>
  <c r="B5" i="12"/>
  <c r="B6" i="12" s="1"/>
  <c r="B8" i="12"/>
  <c r="B9" i="11"/>
  <c r="B19" i="11"/>
  <c r="B5" i="11"/>
  <c r="B6" i="11" s="1"/>
  <c r="B3" i="7"/>
  <c r="B19" i="7"/>
  <c r="B5" i="7"/>
  <c r="B6" i="7" s="1"/>
  <c r="B8" i="7" s="1"/>
  <c r="B10" i="7" s="1"/>
  <c r="B19" i="10"/>
  <c r="B5" i="10"/>
  <c r="B6" i="10" s="1"/>
  <c r="B8" i="10" s="1"/>
  <c r="B10" i="10" s="1"/>
  <c r="B10" i="8"/>
  <c r="B7" i="8"/>
  <c r="B6" i="8"/>
  <c r="B8" i="8" s="1"/>
  <c r="B5" i="8"/>
  <c r="B21" i="8"/>
  <c r="B19" i="9"/>
  <c r="B6" i="9"/>
  <c r="B8" i="9" s="1"/>
  <c r="B10" i="9" s="1"/>
  <c r="B19" i="6"/>
  <c r="B6" i="6"/>
  <c r="B8" i="6" s="1"/>
  <c r="B10" i="6" s="1"/>
  <c r="B4" i="5"/>
  <c r="B12" i="5"/>
  <c r="B10" i="5"/>
  <c r="B30" i="5"/>
  <c r="B17" i="5"/>
  <c r="B20" i="4"/>
  <c r="B18" i="4"/>
  <c r="B13" i="4"/>
  <c r="B12" i="4"/>
  <c r="B31" i="4"/>
  <c r="B10" i="3"/>
  <c r="B5" i="3"/>
  <c r="B4" i="3"/>
  <c r="B3" i="3"/>
  <c r="B9" i="3" s="1"/>
  <c r="B20" i="3"/>
  <c r="B7" i="2"/>
  <c r="B8" i="11" l="1"/>
  <c r="B10" i="11" s="1"/>
  <c r="B9" i="12" s="1"/>
  <c r="B10" i="12" s="1"/>
  <c r="B12" i="8"/>
  <c r="B13" i="5"/>
  <c r="B19" i="5"/>
  <c r="B21" i="5" s="1"/>
  <c r="B22" i="4"/>
  <c r="B11" i="3"/>
  <c r="B7" i="1" l="1"/>
  <c r="B9" i="1" l="1"/>
</calcChain>
</file>

<file path=xl/sharedStrings.xml><?xml version="1.0" encoding="utf-8"?>
<sst xmlns="http://schemas.openxmlformats.org/spreadsheetml/2006/main" count="184" uniqueCount="51">
  <si>
    <t xml:space="preserve">Union Bank Checking Acct. </t>
  </si>
  <si>
    <t>7th tradition- Saturday Morning meeting</t>
  </si>
  <si>
    <t xml:space="preserve">Chase Bank </t>
  </si>
  <si>
    <t>Balance</t>
  </si>
  <si>
    <t>previous balance</t>
  </si>
  <si>
    <t>Current Balance</t>
  </si>
  <si>
    <t>Prudent Reserve (Saving Acct)</t>
  </si>
  <si>
    <t>Donations</t>
  </si>
  <si>
    <t>7th tradition- Tuesday Ojai meeting</t>
  </si>
  <si>
    <t>Total Assets for December</t>
  </si>
  <si>
    <t>Recovery Retreat</t>
  </si>
  <si>
    <t>Total Assets for November</t>
  </si>
  <si>
    <t>Chase Bank  Workshop &amp; Retreats</t>
  </si>
  <si>
    <t>Sunday retreat contribution</t>
  </si>
  <si>
    <t>Previous Balance</t>
  </si>
  <si>
    <t>7th tradition-Monday Goleta</t>
  </si>
  <si>
    <t>7th tradition- Thursday Goleta</t>
  </si>
  <si>
    <t>7th tradition Donations</t>
  </si>
  <si>
    <t>7th tradition- Tuesday Ojai</t>
  </si>
  <si>
    <t>7th tradition- Saturday AM VTA/SB</t>
  </si>
  <si>
    <t>7th Tradition Donations</t>
  </si>
  <si>
    <t>Thursday- CIIG</t>
  </si>
  <si>
    <t>4th Step Workshop</t>
  </si>
  <si>
    <t>Sunday- 6PM</t>
  </si>
  <si>
    <t>Monday- 12PM</t>
  </si>
  <si>
    <t>Monday- 7:30PM</t>
  </si>
  <si>
    <t>Tuesday- 6:30PM</t>
  </si>
  <si>
    <t>Wednesday- 7:30PM</t>
  </si>
  <si>
    <t>Wednesday- 12PM</t>
  </si>
  <si>
    <t>Thursday- 12PM</t>
  </si>
  <si>
    <t xml:space="preserve">Friday-10AM </t>
  </si>
  <si>
    <t>Saturday- 10AM</t>
  </si>
  <si>
    <t>Zoom meeting payment</t>
  </si>
  <si>
    <t>RV Nuccio &amp; Associates- Insurance</t>
  </si>
  <si>
    <t>OA R2 payment</t>
  </si>
  <si>
    <t>PAYMENTS</t>
  </si>
  <si>
    <t>Total 7th tradition Contributions</t>
  </si>
  <si>
    <t>Total payment made</t>
  </si>
  <si>
    <t xml:space="preserve">Total for January </t>
  </si>
  <si>
    <t>Total for February</t>
  </si>
  <si>
    <t>WSO registration- Natalie G</t>
  </si>
  <si>
    <t>5,6,&amp;7 Step Workshop</t>
  </si>
  <si>
    <t>Total for March</t>
  </si>
  <si>
    <t>Total for April</t>
  </si>
  <si>
    <t>Total for MAY</t>
  </si>
  <si>
    <t>No deposits</t>
  </si>
  <si>
    <t>Payments to WSO</t>
  </si>
  <si>
    <t>Payments to R2</t>
  </si>
  <si>
    <t>Total for July</t>
  </si>
  <si>
    <t>Total for June</t>
  </si>
  <si>
    <t>Total for August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</si>
</sst>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Times New Roman"/>
      <family val="1"/>
    </font>
    <font>
      <sz val="8"/>
      <name val="Calibri"/>
      <family val="2"/>
      <scheme val="minor"/>
    </font>
    <font>
      <sz val="16"/>
      <color theme="0"/>
      <name val="Times New Roman"/>
      <family val="1"/>
    </font>
    <font>
      <sz val="16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20EAD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C7A86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center"/>
    </xf>
    <xf numFmtId="164" fontId="0" fillId="0" borderId="0" xfId="0" applyNumberFormat="1"/>
    <xf numFmtId="164" fontId="2" fillId="0" borderId="0" xfId="0" applyNumberFormat="1" applyFont="1" applyAlignment="1">
      <alignment horizontal="center"/>
    </xf>
    <xf numFmtId="0" fontId="0" fillId="0" borderId="3" xfId="0" applyBorder="1"/>
    <xf numFmtId="0" fontId="0" fillId="0" borderId="4" xfId="0" applyBorder="1"/>
    <xf numFmtId="164" fontId="0" fillId="0" borderId="3" xfId="0" applyNumberFormat="1" applyBorder="1"/>
    <xf numFmtId="164" fontId="0" fillId="0" borderId="4" xfId="0" applyNumberFormat="1" applyBorder="1"/>
    <xf numFmtId="164" fontId="1" fillId="0" borderId="3" xfId="0" applyNumberFormat="1" applyFont="1" applyBorder="1"/>
    <xf numFmtId="164" fontId="1" fillId="0" borderId="4" xfId="0" applyNumberFormat="1" applyFont="1" applyBorder="1"/>
    <xf numFmtId="164" fontId="1" fillId="0" borderId="5" xfId="0" applyNumberFormat="1" applyFont="1" applyBorder="1"/>
    <xf numFmtId="164" fontId="1" fillId="0" borderId="6" xfId="0" applyNumberFormat="1" applyFont="1" applyBorder="1"/>
    <xf numFmtId="0" fontId="5" fillId="11" borderId="1" xfId="0" applyFont="1" applyFill="1" applyBorder="1" applyAlignment="1">
      <alignment horizontal="center"/>
    </xf>
    <xf numFmtId="0" fontId="5" fillId="11" borderId="2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5" fillId="11" borderId="7" xfId="0" applyNumberFormat="1" applyFont="1" applyFill="1" applyBorder="1" applyAlignment="1">
      <alignment horizontal="center"/>
    </xf>
    <xf numFmtId="164" fontId="5" fillId="11" borderId="8" xfId="0" applyNumberFormat="1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5" fillId="10" borderId="2" xfId="0" applyFont="1" applyFill="1" applyBorder="1" applyAlignment="1">
      <alignment horizontal="center"/>
    </xf>
    <xf numFmtId="164" fontId="5" fillId="10" borderId="7" xfId="0" applyNumberFormat="1" applyFont="1" applyFill="1" applyBorder="1" applyAlignment="1">
      <alignment horizontal="center"/>
    </xf>
    <xf numFmtId="164" fontId="5" fillId="10" borderId="8" xfId="0" applyNumberFormat="1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5" fillId="9" borderId="2" xfId="0" applyFont="1" applyFill="1" applyBorder="1" applyAlignment="1">
      <alignment horizontal="center"/>
    </xf>
    <xf numFmtId="164" fontId="5" fillId="9" borderId="7" xfId="0" applyNumberFormat="1" applyFont="1" applyFill="1" applyBorder="1" applyAlignment="1">
      <alignment horizontal="center"/>
    </xf>
    <xf numFmtId="164" fontId="5" fillId="9" borderId="8" xfId="0" applyNumberFormat="1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5" fillId="8" borderId="2" xfId="0" applyFont="1" applyFill="1" applyBorder="1" applyAlignment="1">
      <alignment horizontal="center"/>
    </xf>
    <xf numFmtId="164" fontId="5" fillId="8" borderId="7" xfId="0" applyNumberFormat="1" applyFont="1" applyFill="1" applyBorder="1" applyAlignment="1">
      <alignment horizontal="center"/>
    </xf>
    <xf numFmtId="164" fontId="5" fillId="8" borderId="8" xfId="0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4" fillId="7" borderId="7" xfId="0" applyNumberFormat="1" applyFont="1" applyFill="1" applyBorder="1" applyAlignment="1">
      <alignment horizontal="center"/>
    </xf>
    <xf numFmtId="164" fontId="4" fillId="7" borderId="8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164" fontId="4" fillId="6" borderId="7" xfId="0" applyNumberFormat="1" applyFont="1" applyFill="1" applyBorder="1" applyAlignment="1">
      <alignment horizontal="center"/>
    </xf>
    <xf numFmtId="164" fontId="4" fillId="6" borderId="8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164" fontId="2" fillId="5" borderId="7" xfId="0" applyNumberFormat="1" applyFont="1" applyFill="1" applyBorder="1" applyAlignment="1">
      <alignment horizontal="center"/>
    </xf>
    <xf numFmtId="164" fontId="2" fillId="5" borderId="8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164" fontId="2" fillId="4" borderId="7" xfId="0" applyNumberFormat="1" applyFont="1" applyFill="1" applyBorder="1" applyAlignment="1">
      <alignment horizontal="center"/>
    </xf>
    <xf numFmtId="164" fontId="2" fillId="4" borderId="8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64" fontId="2" fillId="3" borderId="7" xfId="0" applyNumberFormat="1" applyFont="1" applyFill="1" applyBorder="1" applyAlignment="1">
      <alignment horizontal="center"/>
    </xf>
    <xf numFmtId="164" fontId="2" fillId="3" borderId="8" xfId="0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4" fontId="2" fillId="3" borderId="2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C7A86"/>
      <color rgb="FFC20E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2EF6C-6081-48CC-8C30-13053EA9B6BD}">
  <dimension ref="A1:B19"/>
  <sheetViews>
    <sheetView tabSelected="1" workbookViewId="0">
      <selection activeCell="D20" sqref="D19:D20"/>
    </sheetView>
  </sheetViews>
  <sheetFormatPr defaultRowHeight="15" x14ac:dyDescent="0.25"/>
  <cols>
    <col min="1" max="1" width="32.7109375" customWidth="1"/>
    <col min="2" max="2" width="22.7109375" customWidth="1"/>
  </cols>
  <sheetData>
    <row r="1" spans="1:2" ht="20.25" x14ac:dyDescent="0.3">
      <c r="A1" s="12" t="s">
        <v>0</v>
      </c>
      <c r="B1" s="13"/>
    </row>
    <row r="2" spans="1:2" x14ac:dyDescent="0.25">
      <c r="A2" s="14" t="s">
        <v>20</v>
      </c>
      <c r="B2" s="15"/>
    </row>
    <row r="3" spans="1:2" x14ac:dyDescent="0.25">
      <c r="A3" s="6" t="s">
        <v>36</v>
      </c>
      <c r="B3" s="7">
        <v>124.78</v>
      </c>
    </row>
    <row r="4" spans="1:2" x14ac:dyDescent="0.25">
      <c r="A4" s="16" t="s">
        <v>35</v>
      </c>
      <c r="B4" s="17"/>
    </row>
    <row r="5" spans="1:2" x14ac:dyDescent="0.25">
      <c r="A5" s="6" t="s">
        <v>32</v>
      </c>
      <c r="B5" s="7">
        <f>-29.98</f>
        <v>-29.98</v>
      </c>
    </row>
    <row r="6" spans="1:2" x14ac:dyDescent="0.25">
      <c r="A6" s="6" t="s">
        <v>37</v>
      </c>
      <c r="B6" s="7">
        <f>SUM(B5:B5)</f>
        <v>-29.98</v>
      </c>
    </row>
    <row r="7" spans="1:2" x14ac:dyDescent="0.25">
      <c r="A7" s="6"/>
      <c r="B7" s="7"/>
    </row>
    <row r="8" spans="1:2" x14ac:dyDescent="0.25">
      <c r="A8" s="8" t="s">
        <v>50</v>
      </c>
      <c r="B8" s="9">
        <f>B3+B6</f>
        <v>94.8</v>
      </c>
    </row>
    <row r="9" spans="1:2" x14ac:dyDescent="0.25">
      <c r="A9" s="6" t="s">
        <v>4</v>
      </c>
      <c r="B9" s="7">
        <f>'August 2021'!B10</f>
        <v>5884.9800000000005</v>
      </c>
    </row>
    <row r="10" spans="1:2" x14ac:dyDescent="0.25">
      <c r="A10" s="8" t="s">
        <v>5</v>
      </c>
      <c r="B10" s="9">
        <f>SUM(B8:B9)</f>
        <v>5979.7800000000007</v>
      </c>
    </row>
    <row r="11" spans="1:2" x14ac:dyDescent="0.25">
      <c r="A11" s="6"/>
      <c r="B11" s="7"/>
    </row>
    <row r="12" spans="1:2" ht="15.75" thickBot="1" x14ac:dyDescent="0.3">
      <c r="A12" s="10" t="s">
        <v>6</v>
      </c>
      <c r="B12" s="11">
        <v>1006.46</v>
      </c>
    </row>
    <row r="13" spans="1:2" x14ac:dyDescent="0.25">
      <c r="A13" s="2"/>
      <c r="B13" s="2"/>
    </row>
    <row r="14" spans="1:2" ht="15.75" thickBot="1" x14ac:dyDescent="0.3">
      <c r="A14" s="2"/>
      <c r="B14" s="2"/>
    </row>
    <row r="15" spans="1:2" ht="21" thickBot="1" x14ac:dyDescent="0.35">
      <c r="A15" s="18" t="s">
        <v>12</v>
      </c>
      <c r="B15" s="19"/>
    </row>
    <row r="16" spans="1:2" x14ac:dyDescent="0.25">
      <c r="A16" s="8" t="s">
        <v>45</v>
      </c>
      <c r="B16" s="9">
        <v>0</v>
      </c>
    </row>
    <row r="17" spans="1:2" x14ac:dyDescent="0.25">
      <c r="A17" s="8" t="s">
        <v>14</v>
      </c>
      <c r="B17" s="9">
        <v>2634.27</v>
      </c>
    </row>
    <row r="18" spans="1:2" x14ac:dyDescent="0.25">
      <c r="A18" s="4"/>
      <c r="B18" s="5"/>
    </row>
    <row r="19" spans="1:2" ht="15.75" thickBot="1" x14ac:dyDescent="0.3">
      <c r="A19" s="10" t="s">
        <v>3</v>
      </c>
      <c r="B19" s="11">
        <f>SUM(B16:B18)</f>
        <v>2634.27</v>
      </c>
    </row>
  </sheetData>
  <mergeCells count="4">
    <mergeCell ref="A1:B1"/>
    <mergeCell ref="A2:B2"/>
    <mergeCell ref="A4:B4"/>
    <mergeCell ref="A15:B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99166A-DB80-4EF0-BDB3-F2D51F35490B}">
  <dimension ref="A1:B19"/>
  <sheetViews>
    <sheetView workbookViewId="0">
      <selection activeCell="A4" sqref="A4:B4"/>
    </sheetView>
  </sheetViews>
  <sheetFormatPr defaultRowHeight="15" x14ac:dyDescent="0.25"/>
  <cols>
    <col min="1" max="1" width="30.42578125" customWidth="1"/>
    <col min="2" max="2" width="14.5703125" customWidth="1"/>
  </cols>
  <sheetData>
    <row r="1" spans="1:2" ht="20.25" x14ac:dyDescent="0.3">
      <c r="A1" s="12" t="s">
        <v>0</v>
      </c>
      <c r="B1" s="13"/>
    </row>
    <row r="2" spans="1:2" x14ac:dyDescent="0.25">
      <c r="A2" s="14" t="s">
        <v>20</v>
      </c>
      <c r="B2" s="15"/>
    </row>
    <row r="3" spans="1:2" x14ac:dyDescent="0.25">
      <c r="A3" s="6" t="s">
        <v>36</v>
      </c>
      <c r="B3" s="7">
        <f>98.71+20+29.98</f>
        <v>148.69</v>
      </c>
    </row>
    <row r="4" spans="1:2" x14ac:dyDescent="0.25">
      <c r="A4" s="16" t="s">
        <v>35</v>
      </c>
      <c r="B4" s="17"/>
    </row>
    <row r="5" spans="1:2" x14ac:dyDescent="0.25">
      <c r="A5" s="6" t="s">
        <v>32</v>
      </c>
      <c r="B5" s="7">
        <f>-29.98</f>
        <v>-29.98</v>
      </c>
    </row>
    <row r="6" spans="1:2" x14ac:dyDescent="0.25">
      <c r="A6" s="6" t="s">
        <v>37</v>
      </c>
      <c r="B6" s="7">
        <f>SUM(B5:B5)</f>
        <v>-29.98</v>
      </c>
    </row>
    <row r="7" spans="1:2" x14ac:dyDescent="0.25">
      <c r="A7" s="6"/>
      <c r="B7" s="7"/>
    </row>
    <row r="8" spans="1:2" x14ac:dyDescent="0.25">
      <c r="A8" s="8" t="s">
        <v>50</v>
      </c>
      <c r="B8" s="9">
        <f>B3+B6</f>
        <v>118.71</v>
      </c>
    </row>
    <row r="9" spans="1:2" x14ac:dyDescent="0.25">
      <c r="A9" s="6" t="s">
        <v>4</v>
      </c>
      <c r="B9" s="7">
        <f>'July 2021'!B10</f>
        <v>5766.27</v>
      </c>
    </row>
    <row r="10" spans="1:2" x14ac:dyDescent="0.25">
      <c r="A10" s="8" t="s">
        <v>5</v>
      </c>
      <c r="B10" s="9">
        <f>SUM(B8:B9)</f>
        <v>5884.9800000000005</v>
      </c>
    </row>
    <row r="11" spans="1:2" x14ac:dyDescent="0.25">
      <c r="A11" s="6"/>
      <c r="B11" s="7"/>
    </row>
    <row r="12" spans="1:2" ht="15.75" thickBot="1" x14ac:dyDescent="0.3">
      <c r="A12" s="10" t="s">
        <v>6</v>
      </c>
      <c r="B12" s="11">
        <v>1006.46</v>
      </c>
    </row>
    <row r="13" spans="1:2" x14ac:dyDescent="0.25">
      <c r="A13" s="2"/>
      <c r="B13" s="2"/>
    </row>
    <row r="14" spans="1:2" ht="15.75" thickBot="1" x14ac:dyDescent="0.3">
      <c r="A14" s="2"/>
      <c r="B14" s="2"/>
    </row>
    <row r="15" spans="1:2" ht="21" thickBot="1" x14ac:dyDescent="0.35">
      <c r="A15" s="18" t="s">
        <v>12</v>
      </c>
      <c r="B15" s="19"/>
    </row>
    <row r="16" spans="1:2" x14ac:dyDescent="0.25">
      <c r="A16" s="8" t="s">
        <v>45</v>
      </c>
      <c r="B16" s="9">
        <v>0</v>
      </c>
    </row>
    <row r="17" spans="1:2" x14ac:dyDescent="0.25">
      <c r="A17" s="8" t="s">
        <v>14</v>
      </c>
      <c r="B17" s="9">
        <v>2634.27</v>
      </c>
    </row>
    <row r="18" spans="1:2" x14ac:dyDescent="0.25">
      <c r="A18" s="4"/>
      <c r="B18" s="5"/>
    </row>
    <row r="19" spans="1:2" ht="15.75" thickBot="1" x14ac:dyDescent="0.3">
      <c r="A19" s="10" t="s">
        <v>3</v>
      </c>
      <c r="B19" s="11">
        <f>SUM(B16:B18)</f>
        <v>2634.27</v>
      </c>
    </row>
  </sheetData>
  <mergeCells count="4">
    <mergeCell ref="A1:B1"/>
    <mergeCell ref="A2:B2"/>
    <mergeCell ref="A4:B4"/>
    <mergeCell ref="A15:B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E346D-EE7D-42B5-B94A-4B854F2A2B23}">
  <dimension ref="A1:B19"/>
  <sheetViews>
    <sheetView workbookViewId="0">
      <selection activeCell="A4" sqref="A1:B1048576"/>
    </sheetView>
  </sheetViews>
  <sheetFormatPr defaultRowHeight="15" x14ac:dyDescent="0.25"/>
  <cols>
    <col min="1" max="1" width="30.42578125" customWidth="1"/>
    <col min="2" max="2" width="14.5703125" customWidth="1"/>
  </cols>
  <sheetData>
    <row r="1" spans="1:2" ht="20.25" x14ac:dyDescent="0.3">
      <c r="A1" s="20" t="s">
        <v>0</v>
      </c>
      <c r="B1" s="21"/>
    </row>
    <row r="2" spans="1:2" x14ac:dyDescent="0.25">
      <c r="A2" s="14" t="s">
        <v>20</v>
      </c>
      <c r="B2" s="15"/>
    </row>
    <row r="3" spans="1:2" x14ac:dyDescent="0.25">
      <c r="A3" s="6" t="s">
        <v>36</v>
      </c>
      <c r="B3" s="7">
        <f>181.02+50</f>
        <v>231.02</v>
      </c>
    </row>
    <row r="4" spans="1:2" x14ac:dyDescent="0.25">
      <c r="A4" s="16" t="s">
        <v>35</v>
      </c>
      <c r="B4" s="17"/>
    </row>
    <row r="5" spans="1:2" x14ac:dyDescent="0.25">
      <c r="A5" s="6" t="s">
        <v>32</v>
      </c>
      <c r="B5" s="7">
        <f>-29.98</f>
        <v>-29.98</v>
      </c>
    </row>
    <row r="6" spans="1:2" x14ac:dyDescent="0.25">
      <c r="A6" s="6" t="s">
        <v>37</v>
      </c>
      <c r="B6" s="7">
        <f>SUM(B5:B5)</f>
        <v>-29.98</v>
      </c>
    </row>
    <row r="7" spans="1:2" x14ac:dyDescent="0.25">
      <c r="A7" s="6"/>
      <c r="B7" s="7"/>
    </row>
    <row r="8" spans="1:2" x14ac:dyDescent="0.25">
      <c r="A8" s="8" t="s">
        <v>48</v>
      </c>
      <c r="B8" s="9">
        <f>B3+B6</f>
        <v>201.04000000000002</v>
      </c>
    </row>
    <row r="9" spans="1:2" x14ac:dyDescent="0.25">
      <c r="A9" s="6" t="s">
        <v>4</v>
      </c>
      <c r="B9" s="7">
        <v>5565.2300000000005</v>
      </c>
    </row>
    <row r="10" spans="1:2" x14ac:dyDescent="0.25">
      <c r="A10" s="8" t="s">
        <v>5</v>
      </c>
      <c r="B10" s="9">
        <f>SUM(B8:B9)</f>
        <v>5766.27</v>
      </c>
    </row>
    <row r="11" spans="1:2" x14ac:dyDescent="0.25">
      <c r="A11" s="6"/>
      <c r="B11" s="7"/>
    </row>
    <row r="12" spans="1:2" ht="15.75" thickBot="1" x14ac:dyDescent="0.3">
      <c r="A12" s="10" t="s">
        <v>6</v>
      </c>
      <c r="B12" s="11">
        <v>1006.46</v>
      </c>
    </row>
    <row r="13" spans="1:2" x14ac:dyDescent="0.25">
      <c r="A13" s="2"/>
      <c r="B13" s="2"/>
    </row>
    <row r="14" spans="1:2" ht="15.75" thickBot="1" x14ac:dyDescent="0.3">
      <c r="A14" s="2"/>
      <c r="B14" s="2"/>
    </row>
    <row r="15" spans="1:2" ht="21" thickBot="1" x14ac:dyDescent="0.35">
      <c r="A15" s="22" t="s">
        <v>12</v>
      </c>
      <c r="B15" s="23"/>
    </row>
    <row r="16" spans="1:2" x14ac:dyDescent="0.25">
      <c r="A16" s="8" t="s">
        <v>45</v>
      </c>
      <c r="B16" s="9">
        <v>0</v>
      </c>
    </row>
    <row r="17" spans="1:2" x14ac:dyDescent="0.25">
      <c r="A17" s="8" t="s">
        <v>14</v>
      </c>
      <c r="B17" s="9">
        <v>2634.27</v>
      </c>
    </row>
    <row r="18" spans="1:2" x14ac:dyDescent="0.25">
      <c r="A18" s="4"/>
      <c r="B18" s="5"/>
    </row>
    <row r="19" spans="1:2" ht="15.75" thickBot="1" x14ac:dyDescent="0.3">
      <c r="A19" s="10" t="s">
        <v>3</v>
      </c>
      <c r="B19" s="11">
        <f>SUM(B16:B18)</f>
        <v>2634.27</v>
      </c>
    </row>
  </sheetData>
  <mergeCells count="4">
    <mergeCell ref="A1:B1"/>
    <mergeCell ref="A2:B2"/>
    <mergeCell ref="A4:B4"/>
    <mergeCell ref="A15:B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FF666-5A9E-461A-8320-7774D5AE1EA6}">
  <dimension ref="A1:B19"/>
  <sheetViews>
    <sheetView workbookViewId="0">
      <selection activeCell="G8" sqref="G8"/>
    </sheetView>
  </sheetViews>
  <sheetFormatPr defaultRowHeight="15" x14ac:dyDescent="0.25"/>
  <cols>
    <col min="1" max="1" width="30.140625" bestFit="1" customWidth="1"/>
    <col min="2" max="2" width="19.85546875" customWidth="1"/>
  </cols>
  <sheetData>
    <row r="1" spans="1:2" ht="20.25" x14ac:dyDescent="0.3">
      <c r="A1" s="24" t="s">
        <v>0</v>
      </c>
      <c r="B1" s="25"/>
    </row>
    <row r="2" spans="1:2" x14ac:dyDescent="0.25">
      <c r="A2" s="14" t="s">
        <v>20</v>
      </c>
      <c r="B2" s="15"/>
    </row>
    <row r="3" spans="1:2" x14ac:dyDescent="0.25">
      <c r="A3" s="6" t="s">
        <v>36</v>
      </c>
      <c r="B3" s="7">
        <v>332.08</v>
      </c>
    </row>
    <row r="4" spans="1:2" x14ac:dyDescent="0.25">
      <c r="A4" s="16" t="s">
        <v>35</v>
      </c>
      <c r="B4" s="17"/>
    </row>
    <row r="5" spans="1:2" x14ac:dyDescent="0.25">
      <c r="A5" s="6" t="s">
        <v>32</v>
      </c>
      <c r="B5" s="7">
        <f>-29.98</f>
        <v>-29.98</v>
      </c>
    </row>
    <row r="6" spans="1:2" x14ac:dyDescent="0.25">
      <c r="A6" s="6" t="s">
        <v>37</v>
      </c>
      <c r="B6" s="7">
        <f>SUM(B5:B5)</f>
        <v>-29.98</v>
      </c>
    </row>
    <row r="7" spans="1:2" x14ac:dyDescent="0.25">
      <c r="A7" s="6"/>
      <c r="B7" s="7"/>
    </row>
    <row r="8" spans="1:2" x14ac:dyDescent="0.25">
      <c r="A8" s="8" t="s">
        <v>49</v>
      </c>
      <c r="B8" s="9">
        <f>B3+B6</f>
        <v>302.09999999999997</v>
      </c>
    </row>
    <row r="9" spans="1:2" x14ac:dyDescent="0.25">
      <c r="A9" s="6" t="s">
        <v>4</v>
      </c>
      <c r="B9" s="7">
        <v>5263.13</v>
      </c>
    </row>
    <row r="10" spans="1:2" x14ac:dyDescent="0.25">
      <c r="A10" s="8" t="s">
        <v>5</v>
      </c>
      <c r="B10" s="9">
        <f>SUM(B8:B9)</f>
        <v>5565.2300000000005</v>
      </c>
    </row>
    <row r="11" spans="1:2" x14ac:dyDescent="0.25">
      <c r="A11" s="6"/>
      <c r="B11" s="7"/>
    </row>
    <row r="12" spans="1:2" ht="15.75" thickBot="1" x14ac:dyDescent="0.3">
      <c r="A12" s="10" t="s">
        <v>6</v>
      </c>
      <c r="B12" s="11">
        <v>1006.46</v>
      </c>
    </row>
    <row r="13" spans="1:2" x14ac:dyDescent="0.25">
      <c r="A13" s="2"/>
      <c r="B13" s="2"/>
    </row>
    <row r="14" spans="1:2" ht="15.75" thickBot="1" x14ac:dyDescent="0.3">
      <c r="A14" s="2"/>
      <c r="B14" s="2"/>
    </row>
    <row r="15" spans="1:2" ht="21" thickBot="1" x14ac:dyDescent="0.35">
      <c r="A15" s="26" t="s">
        <v>12</v>
      </c>
      <c r="B15" s="27"/>
    </row>
    <row r="16" spans="1:2" x14ac:dyDescent="0.25">
      <c r="A16" s="8" t="s">
        <v>45</v>
      </c>
      <c r="B16" s="9">
        <v>0</v>
      </c>
    </row>
    <row r="17" spans="1:2" x14ac:dyDescent="0.25">
      <c r="A17" s="8" t="s">
        <v>14</v>
      </c>
      <c r="B17" s="9">
        <v>2634.27</v>
      </c>
    </row>
    <row r="18" spans="1:2" x14ac:dyDescent="0.25">
      <c r="A18" s="4"/>
      <c r="B18" s="5"/>
    </row>
    <row r="19" spans="1:2" ht="15.75" thickBot="1" x14ac:dyDescent="0.3">
      <c r="A19" s="10" t="s">
        <v>3</v>
      </c>
      <c r="B19" s="11">
        <f>SUM(B16:B18)</f>
        <v>2634.27</v>
      </c>
    </row>
  </sheetData>
  <mergeCells count="4">
    <mergeCell ref="A1:B1"/>
    <mergeCell ref="A2:B2"/>
    <mergeCell ref="A4:B4"/>
    <mergeCell ref="A15:B1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94A31-A852-4C8E-AF18-5ECB5307D2DD}">
  <dimension ref="A1:B21"/>
  <sheetViews>
    <sheetView workbookViewId="0">
      <selection activeCell="E9" sqref="E9"/>
    </sheetView>
  </sheetViews>
  <sheetFormatPr defaultRowHeight="15" x14ac:dyDescent="0.25"/>
  <cols>
    <col min="1" max="1" width="30.140625" bestFit="1" customWidth="1"/>
    <col min="2" max="2" width="12.42578125" customWidth="1"/>
  </cols>
  <sheetData>
    <row r="1" spans="1:2" ht="20.25" x14ac:dyDescent="0.3">
      <c r="A1" s="28" t="s">
        <v>0</v>
      </c>
      <c r="B1" s="29"/>
    </row>
    <row r="2" spans="1:2" x14ac:dyDescent="0.25">
      <c r="A2" s="14" t="s">
        <v>20</v>
      </c>
      <c r="B2" s="15"/>
    </row>
    <row r="3" spans="1:2" x14ac:dyDescent="0.25">
      <c r="A3" s="6" t="s">
        <v>36</v>
      </c>
      <c r="B3" s="7">
        <v>240.48</v>
      </c>
    </row>
    <row r="4" spans="1:2" x14ac:dyDescent="0.25">
      <c r="A4" s="16" t="s">
        <v>35</v>
      </c>
      <c r="B4" s="17"/>
    </row>
    <row r="5" spans="1:2" x14ac:dyDescent="0.25">
      <c r="A5" s="6" t="s">
        <v>32</v>
      </c>
      <c r="B5" s="7">
        <f>-29.98</f>
        <v>-29.98</v>
      </c>
    </row>
    <row r="6" spans="1:2" x14ac:dyDescent="0.25">
      <c r="A6" s="6" t="s">
        <v>47</v>
      </c>
      <c r="B6" s="7">
        <f>-300</f>
        <v>-300</v>
      </c>
    </row>
    <row r="7" spans="1:2" x14ac:dyDescent="0.25">
      <c r="A7" s="6" t="s">
        <v>46</v>
      </c>
      <c r="B7" s="7">
        <f>-200</f>
        <v>-200</v>
      </c>
    </row>
    <row r="8" spans="1:2" x14ac:dyDescent="0.25">
      <c r="A8" s="6" t="s">
        <v>37</v>
      </c>
      <c r="B8" s="7">
        <f>SUM(B5:B7)</f>
        <v>-529.98</v>
      </c>
    </row>
    <row r="9" spans="1:2" x14ac:dyDescent="0.25">
      <c r="A9" s="6"/>
      <c r="B9" s="7"/>
    </row>
    <row r="10" spans="1:2" x14ac:dyDescent="0.25">
      <c r="A10" s="8" t="s">
        <v>44</v>
      </c>
      <c r="B10" s="9">
        <f>B3+B8</f>
        <v>-289.5</v>
      </c>
    </row>
    <row r="11" spans="1:2" x14ac:dyDescent="0.25">
      <c r="A11" s="6" t="s">
        <v>4</v>
      </c>
      <c r="B11" s="7">
        <v>5552.63</v>
      </c>
    </row>
    <row r="12" spans="1:2" x14ac:dyDescent="0.25">
      <c r="A12" s="8" t="s">
        <v>5</v>
      </c>
      <c r="B12" s="9">
        <f>SUM(B10:B11)</f>
        <v>5263.13</v>
      </c>
    </row>
    <row r="13" spans="1:2" x14ac:dyDescent="0.25">
      <c r="A13" s="6"/>
      <c r="B13" s="7"/>
    </row>
    <row r="14" spans="1:2" ht="15.75" thickBot="1" x14ac:dyDescent="0.3">
      <c r="A14" s="10" t="s">
        <v>6</v>
      </c>
      <c r="B14" s="11">
        <v>1006.46</v>
      </c>
    </row>
    <row r="15" spans="1:2" x14ac:dyDescent="0.25">
      <c r="A15" s="2"/>
      <c r="B15" s="2"/>
    </row>
    <row r="16" spans="1:2" ht="15.75" thickBot="1" x14ac:dyDescent="0.3">
      <c r="A16" s="2"/>
      <c r="B16" s="2"/>
    </row>
    <row r="17" spans="1:2" ht="21" thickBot="1" x14ac:dyDescent="0.35">
      <c r="A17" s="30" t="s">
        <v>12</v>
      </c>
      <c r="B17" s="31"/>
    </row>
    <row r="18" spans="1:2" x14ac:dyDescent="0.25">
      <c r="A18" s="8" t="s">
        <v>45</v>
      </c>
      <c r="B18" s="9">
        <v>0</v>
      </c>
    </row>
    <row r="19" spans="1:2" x14ac:dyDescent="0.25">
      <c r="A19" s="8" t="s">
        <v>14</v>
      </c>
      <c r="B19" s="9">
        <v>2634.27</v>
      </c>
    </row>
    <row r="20" spans="1:2" x14ac:dyDescent="0.25">
      <c r="A20" s="4"/>
      <c r="B20" s="5"/>
    </row>
    <row r="21" spans="1:2" ht="15.75" thickBot="1" x14ac:dyDescent="0.3">
      <c r="A21" s="10" t="s">
        <v>3</v>
      </c>
      <c r="B21" s="11">
        <f>SUM(B18:B20)</f>
        <v>2634.27</v>
      </c>
    </row>
  </sheetData>
  <mergeCells count="4">
    <mergeCell ref="A1:B1"/>
    <mergeCell ref="A2:B2"/>
    <mergeCell ref="A4:B4"/>
    <mergeCell ref="A17:B1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55147-1836-4B25-BD94-C7EFFD89AA2B}">
  <dimension ref="A1:E19"/>
  <sheetViews>
    <sheetView workbookViewId="0">
      <selection activeCell="E10" sqref="E10"/>
    </sheetView>
  </sheetViews>
  <sheetFormatPr defaultRowHeight="15" x14ac:dyDescent="0.25"/>
  <cols>
    <col min="1" max="1" width="30.140625" bestFit="1" customWidth="1"/>
    <col min="2" max="2" width="17" customWidth="1"/>
  </cols>
  <sheetData>
    <row r="1" spans="1:5" ht="20.25" x14ac:dyDescent="0.3">
      <c r="A1" s="32" t="s">
        <v>0</v>
      </c>
      <c r="B1" s="33"/>
    </row>
    <row r="2" spans="1:5" x14ac:dyDescent="0.25">
      <c r="A2" s="34" t="s">
        <v>20</v>
      </c>
      <c r="B2" s="35"/>
    </row>
    <row r="3" spans="1:5" x14ac:dyDescent="0.25">
      <c r="A3" s="6" t="s">
        <v>36</v>
      </c>
      <c r="B3" s="7">
        <v>504.41</v>
      </c>
    </row>
    <row r="4" spans="1:5" x14ac:dyDescent="0.25">
      <c r="A4" s="36" t="s">
        <v>35</v>
      </c>
      <c r="B4" s="37"/>
    </row>
    <row r="5" spans="1:5" x14ac:dyDescent="0.25">
      <c r="A5" s="6" t="s">
        <v>32</v>
      </c>
      <c r="B5" s="7">
        <v>29.98</v>
      </c>
    </row>
    <row r="6" spans="1:5" x14ac:dyDescent="0.25">
      <c r="A6" s="6" t="s">
        <v>37</v>
      </c>
      <c r="B6" s="7">
        <f>SUM(B5:B5)</f>
        <v>29.98</v>
      </c>
    </row>
    <row r="7" spans="1:5" x14ac:dyDescent="0.25">
      <c r="A7" s="6"/>
      <c r="B7" s="7"/>
    </row>
    <row r="8" spans="1:5" x14ac:dyDescent="0.25">
      <c r="A8" s="8" t="s">
        <v>43</v>
      </c>
      <c r="B8" s="9">
        <f>B3-B6</f>
        <v>474.43</v>
      </c>
    </row>
    <row r="9" spans="1:5" x14ac:dyDescent="0.25">
      <c r="A9" s="6" t="s">
        <v>4</v>
      </c>
      <c r="B9" s="7">
        <v>5108.18</v>
      </c>
    </row>
    <row r="10" spans="1:5" x14ac:dyDescent="0.25">
      <c r="A10" s="8" t="s">
        <v>5</v>
      </c>
      <c r="B10" s="9">
        <f>SUM(B8:B9)</f>
        <v>5582.6100000000006</v>
      </c>
      <c r="E10">
        <v>5582.61</v>
      </c>
    </row>
    <row r="11" spans="1:5" x14ac:dyDescent="0.25">
      <c r="A11" s="6"/>
      <c r="B11" s="7"/>
    </row>
    <row r="12" spans="1:5" ht="15.75" thickBot="1" x14ac:dyDescent="0.3">
      <c r="A12" s="10" t="s">
        <v>6</v>
      </c>
      <c r="B12" s="11">
        <v>1006.46</v>
      </c>
    </row>
    <row r="13" spans="1:5" x14ac:dyDescent="0.25">
      <c r="A13" s="2"/>
      <c r="B13" s="2"/>
    </row>
    <row r="14" spans="1:5" ht="15.75" thickBot="1" x14ac:dyDescent="0.3">
      <c r="A14" s="2"/>
      <c r="B14" s="2"/>
    </row>
    <row r="15" spans="1:5" ht="21" thickBot="1" x14ac:dyDescent="0.35">
      <c r="A15" s="38" t="s">
        <v>12</v>
      </c>
      <c r="B15" s="39"/>
    </row>
    <row r="16" spans="1:5" x14ac:dyDescent="0.25">
      <c r="A16" s="8" t="s">
        <v>41</v>
      </c>
      <c r="B16" s="9">
        <v>20</v>
      </c>
    </row>
    <row r="17" spans="1:2" x14ac:dyDescent="0.25">
      <c r="A17" s="8" t="s">
        <v>14</v>
      </c>
      <c r="B17" s="9">
        <v>2614.27</v>
      </c>
    </row>
    <row r="18" spans="1:2" x14ac:dyDescent="0.25">
      <c r="A18" s="4"/>
      <c r="B18" s="5"/>
    </row>
    <row r="19" spans="1:2" ht="15.75" thickBot="1" x14ac:dyDescent="0.3">
      <c r="A19" s="10" t="s">
        <v>3</v>
      </c>
      <c r="B19" s="11">
        <f>SUM(B16:B18)</f>
        <v>2634.27</v>
      </c>
    </row>
  </sheetData>
  <mergeCells count="4">
    <mergeCell ref="A1:B1"/>
    <mergeCell ref="A2:B2"/>
    <mergeCell ref="A4:B4"/>
    <mergeCell ref="A15:B15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B175D-EFC7-444A-A190-0A1378A7A3A4}">
  <dimension ref="A1:B19"/>
  <sheetViews>
    <sheetView workbookViewId="0">
      <selection sqref="A1:B19"/>
    </sheetView>
  </sheetViews>
  <sheetFormatPr defaultRowHeight="15" x14ac:dyDescent="0.25"/>
  <cols>
    <col min="1" max="1" width="30.140625" bestFit="1" customWidth="1"/>
    <col min="2" max="2" width="18" customWidth="1"/>
  </cols>
  <sheetData>
    <row r="1" spans="1:2" ht="20.25" x14ac:dyDescent="0.3">
      <c r="A1" s="40" t="s">
        <v>0</v>
      </c>
      <c r="B1" s="41"/>
    </row>
    <row r="2" spans="1:2" x14ac:dyDescent="0.25">
      <c r="A2" s="34" t="s">
        <v>20</v>
      </c>
      <c r="B2" s="35"/>
    </row>
    <row r="3" spans="1:2" x14ac:dyDescent="0.25">
      <c r="A3" s="6" t="s">
        <v>36</v>
      </c>
      <c r="B3" s="7">
        <v>298.29000000000002</v>
      </c>
    </row>
    <row r="4" spans="1:2" x14ac:dyDescent="0.25">
      <c r="A4" s="36" t="s">
        <v>35</v>
      </c>
      <c r="B4" s="37"/>
    </row>
    <row r="5" spans="1:2" x14ac:dyDescent="0.25">
      <c r="A5" s="6" t="s">
        <v>32</v>
      </c>
      <c r="B5" s="7">
        <v>29.98</v>
      </c>
    </row>
    <row r="6" spans="1:2" x14ac:dyDescent="0.25">
      <c r="A6" s="6" t="s">
        <v>37</v>
      </c>
      <c r="B6" s="7">
        <f>SUM(B5:B5)</f>
        <v>29.98</v>
      </c>
    </row>
    <row r="7" spans="1:2" x14ac:dyDescent="0.25">
      <c r="A7" s="6"/>
      <c r="B7" s="7"/>
    </row>
    <row r="8" spans="1:2" x14ac:dyDescent="0.25">
      <c r="A8" s="8" t="s">
        <v>42</v>
      </c>
      <c r="B8" s="9">
        <f>B3-B6</f>
        <v>268.31</v>
      </c>
    </row>
    <row r="9" spans="1:2" x14ac:dyDescent="0.25">
      <c r="A9" s="6" t="s">
        <v>4</v>
      </c>
      <c r="B9" s="7">
        <v>4911.87</v>
      </c>
    </row>
    <row r="10" spans="1:2" x14ac:dyDescent="0.25">
      <c r="A10" s="8" t="s">
        <v>5</v>
      </c>
      <c r="B10" s="9">
        <f>SUM(B8:B9)</f>
        <v>5180.18</v>
      </c>
    </row>
    <row r="11" spans="1:2" x14ac:dyDescent="0.25">
      <c r="A11" s="6"/>
      <c r="B11" s="7"/>
    </row>
    <row r="12" spans="1:2" ht="15.75" thickBot="1" x14ac:dyDescent="0.3">
      <c r="A12" s="10" t="s">
        <v>6</v>
      </c>
      <c r="B12" s="11">
        <v>1006.46</v>
      </c>
    </row>
    <row r="13" spans="1:2" x14ac:dyDescent="0.25">
      <c r="A13" s="2"/>
      <c r="B13" s="2"/>
    </row>
    <row r="14" spans="1:2" ht="15.75" thickBot="1" x14ac:dyDescent="0.3">
      <c r="A14" s="2"/>
      <c r="B14" s="2"/>
    </row>
    <row r="15" spans="1:2" ht="21" thickBot="1" x14ac:dyDescent="0.35">
      <c r="A15" s="42" t="s">
        <v>12</v>
      </c>
      <c r="B15" s="43"/>
    </row>
    <row r="16" spans="1:2" x14ac:dyDescent="0.25">
      <c r="A16" s="8" t="s">
        <v>41</v>
      </c>
      <c r="B16" s="9">
        <v>97.57</v>
      </c>
    </row>
    <row r="17" spans="1:2" x14ac:dyDescent="0.25">
      <c r="A17" s="8" t="s">
        <v>14</v>
      </c>
      <c r="B17" s="9">
        <v>2516.6999999999998</v>
      </c>
    </row>
    <row r="18" spans="1:2" x14ac:dyDescent="0.25">
      <c r="A18" s="4"/>
      <c r="B18" s="5"/>
    </row>
    <row r="19" spans="1:2" ht="15.75" thickBot="1" x14ac:dyDescent="0.3">
      <c r="A19" s="10" t="s">
        <v>3</v>
      </c>
      <c r="B19" s="11">
        <f>SUM(B16:B18)</f>
        <v>2614.27</v>
      </c>
    </row>
  </sheetData>
  <mergeCells count="4">
    <mergeCell ref="A1:B1"/>
    <mergeCell ref="A2:B2"/>
    <mergeCell ref="A4:B4"/>
    <mergeCell ref="A15:B1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D03C1-5B24-47F9-94D3-10A5F4063766}">
  <dimension ref="A1:B30"/>
  <sheetViews>
    <sheetView topLeftCell="A12" workbookViewId="0">
      <selection sqref="A1:B30"/>
    </sheetView>
  </sheetViews>
  <sheetFormatPr defaultRowHeight="15" x14ac:dyDescent="0.25"/>
  <cols>
    <col min="1" max="1" width="31.85546875" bestFit="1" customWidth="1"/>
    <col min="2" max="2" width="12" customWidth="1"/>
  </cols>
  <sheetData>
    <row r="1" spans="1:2" ht="20.25" x14ac:dyDescent="0.3">
      <c r="A1" s="44" t="s">
        <v>0</v>
      </c>
      <c r="B1" s="45"/>
    </row>
    <row r="2" spans="1:2" x14ac:dyDescent="0.25">
      <c r="A2" s="34" t="s">
        <v>20</v>
      </c>
      <c r="B2" s="35"/>
    </row>
    <row r="3" spans="1:2" x14ac:dyDescent="0.25">
      <c r="A3" s="6" t="s">
        <v>23</v>
      </c>
      <c r="B3" s="7"/>
    </row>
    <row r="4" spans="1:2" x14ac:dyDescent="0.25">
      <c r="A4" s="6" t="s">
        <v>24</v>
      </c>
      <c r="B4" s="7">
        <f>45/2</f>
        <v>22.5</v>
      </c>
    </row>
    <row r="5" spans="1:2" x14ac:dyDescent="0.25">
      <c r="A5" s="6" t="s">
        <v>25</v>
      </c>
      <c r="B5" s="7"/>
    </row>
    <row r="6" spans="1:2" x14ac:dyDescent="0.25">
      <c r="A6" s="6" t="s">
        <v>26</v>
      </c>
      <c r="B6" s="7">
        <v>45</v>
      </c>
    </row>
    <row r="7" spans="1:2" x14ac:dyDescent="0.25">
      <c r="A7" s="6" t="s">
        <v>28</v>
      </c>
      <c r="B7" s="7">
        <v>22.5</v>
      </c>
    </row>
    <row r="8" spans="1:2" x14ac:dyDescent="0.25">
      <c r="A8" s="6" t="s">
        <v>27</v>
      </c>
      <c r="B8" s="7"/>
    </row>
    <row r="9" spans="1:2" x14ac:dyDescent="0.25">
      <c r="A9" s="6" t="s">
        <v>29</v>
      </c>
      <c r="B9" s="7"/>
    </row>
    <row r="10" spans="1:2" x14ac:dyDescent="0.25">
      <c r="A10" s="6" t="s">
        <v>21</v>
      </c>
      <c r="B10" s="7">
        <f>57.96</f>
        <v>57.96</v>
      </c>
    </row>
    <row r="11" spans="1:2" x14ac:dyDescent="0.25">
      <c r="A11" s="6" t="s">
        <v>30</v>
      </c>
      <c r="B11" s="7"/>
    </row>
    <row r="12" spans="1:2" x14ac:dyDescent="0.25">
      <c r="A12" s="6" t="s">
        <v>31</v>
      </c>
      <c r="B12" s="7">
        <f>23+40+125</f>
        <v>188</v>
      </c>
    </row>
    <row r="13" spans="1:2" x14ac:dyDescent="0.25">
      <c r="A13" s="6" t="s">
        <v>36</v>
      </c>
      <c r="B13" s="7">
        <f>SUM(B3:B12)</f>
        <v>335.96000000000004</v>
      </c>
    </row>
    <row r="14" spans="1:2" x14ac:dyDescent="0.25">
      <c r="A14" s="36" t="s">
        <v>35</v>
      </c>
      <c r="B14" s="37"/>
    </row>
    <row r="15" spans="1:2" x14ac:dyDescent="0.25">
      <c r="A15" s="6" t="s">
        <v>32</v>
      </c>
      <c r="B15" s="7">
        <v>29.98</v>
      </c>
    </row>
    <row r="16" spans="1:2" x14ac:dyDescent="0.25">
      <c r="A16" s="6" t="s">
        <v>40</v>
      </c>
      <c r="B16" s="7">
        <v>149</v>
      </c>
    </row>
    <row r="17" spans="1:2" x14ac:dyDescent="0.25">
      <c r="A17" s="6" t="s">
        <v>37</v>
      </c>
      <c r="B17" s="7">
        <f>SUM(B15:B16)</f>
        <v>178.98</v>
      </c>
    </row>
    <row r="18" spans="1:2" x14ac:dyDescent="0.25">
      <c r="A18" s="6"/>
      <c r="B18" s="7"/>
    </row>
    <row r="19" spans="1:2" x14ac:dyDescent="0.25">
      <c r="A19" s="8" t="s">
        <v>39</v>
      </c>
      <c r="B19" s="9">
        <f>B13-B17</f>
        <v>156.98000000000005</v>
      </c>
    </row>
    <row r="20" spans="1:2" x14ac:dyDescent="0.25">
      <c r="A20" s="6" t="s">
        <v>4</v>
      </c>
      <c r="B20" s="7">
        <v>4911.87</v>
      </c>
    </row>
    <row r="21" spans="1:2" x14ac:dyDescent="0.25">
      <c r="A21" s="8" t="s">
        <v>5</v>
      </c>
      <c r="B21" s="9">
        <f>SUM(B19:B20)</f>
        <v>5068.8500000000004</v>
      </c>
    </row>
    <row r="22" spans="1:2" x14ac:dyDescent="0.25">
      <c r="A22" s="6"/>
      <c r="B22" s="7"/>
    </row>
    <row r="23" spans="1:2" ht="15.75" thickBot="1" x14ac:dyDescent="0.3">
      <c r="A23" s="10" t="s">
        <v>6</v>
      </c>
      <c r="B23" s="11">
        <v>1006.46</v>
      </c>
    </row>
    <row r="24" spans="1:2" x14ac:dyDescent="0.25">
      <c r="A24" s="2"/>
      <c r="B24" s="2"/>
    </row>
    <row r="25" spans="1:2" ht="15.75" thickBot="1" x14ac:dyDescent="0.3">
      <c r="A25" s="2"/>
      <c r="B25" s="2"/>
    </row>
    <row r="26" spans="1:2" ht="21" thickBot="1" x14ac:dyDescent="0.35">
      <c r="A26" s="46" t="s">
        <v>12</v>
      </c>
      <c r="B26" s="47"/>
    </row>
    <row r="27" spans="1:2" x14ac:dyDescent="0.25">
      <c r="A27" s="8" t="s">
        <v>22</v>
      </c>
      <c r="B27" s="9">
        <v>10</v>
      </c>
    </row>
    <row r="28" spans="1:2" x14ac:dyDescent="0.25">
      <c r="A28" s="8" t="s">
        <v>14</v>
      </c>
      <c r="B28" s="9">
        <v>2516.6999999999998</v>
      </c>
    </row>
    <row r="29" spans="1:2" x14ac:dyDescent="0.25">
      <c r="A29" s="4"/>
      <c r="B29" s="5"/>
    </row>
    <row r="30" spans="1:2" ht="15.75" thickBot="1" x14ac:dyDescent="0.3">
      <c r="A30" s="10" t="s">
        <v>3</v>
      </c>
      <c r="B30" s="11">
        <f>SUM(B27:B29)</f>
        <v>2526.6999999999998</v>
      </c>
    </row>
  </sheetData>
  <mergeCells count="4">
    <mergeCell ref="A1:B1"/>
    <mergeCell ref="A2:B2"/>
    <mergeCell ref="A14:B14"/>
    <mergeCell ref="A26:B26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C8A15-6516-4938-B68C-097985A568D3}">
  <dimension ref="A1:E31"/>
  <sheetViews>
    <sheetView workbookViewId="0">
      <selection activeCell="J10" sqref="J10:J20"/>
    </sheetView>
  </sheetViews>
  <sheetFormatPr defaultRowHeight="15" x14ac:dyDescent="0.25"/>
  <cols>
    <col min="1" max="1" width="32" bestFit="1" customWidth="1"/>
    <col min="2" max="2" width="10.5703125" customWidth="1"/>
  </cols>
  <sheetData>
    <row r="1" spans="1:2" ht="20.25" x14ac:dyDescent="0.3">
      <c r="A1" s="48" t="s">
        <v>0</v>
      </c>
      <c r="B1" s="49"/>
    </row>
    <row r="2" spans="1:2" x14ac:dyDescent="0.25">
      <c r="A2" s="34" t="s">
        <v>20</v>
      </c>
      <c r="B2" s="35"/>
    </row>
    <row r="3" spans="1:2" x14ac:dyDescent="0.25">
      <c r="A3" s="6" t="s">
        <v>23</v>
      </c>
      <c r="B3" s="7">
        <v>132.65</v>
      </c>
    </row>
    <row r="4" spans="1:2" x14ac:dyDescent="0.25">
      <c r="A4" s="6" t="s">
        <v>24</v>
      </c>
      <c r="B4" s="7">
        <v>80</v>
      </c>
    </row>
    <row r="5" spans="1:2" x14ac:dyDescent="0.25">
      <c r="A5" s="6" t="s">
        <v>25</v>
      </c>
      <c r="B5" s="7">
        <v>237</v>
      </c>
    </row>
    <row r="6" spans="1:2" x14ac:dyDescent="0.25">
      <c r="A6" s="6" t="s">
        <v>26</v>
      </c>
      <c r="B6" s="7">
        <v>28</v>
      </c>
    </row>
    <row r="7" spans="1:2" x14ac:dyDescent="0.25">
      <c r="A7" s="6" t="s">
        <v>28</v>
      </c>
      <c r="B7" s="7"/>
    </row>
    <row r="8" spans="1:2" x14ac:dyDescent="0.25">
      <c r="A8" s="6" t="s">
        <v>27</v>
      </c>
      <c r="B8" s="7"/>
    </row>
    <row r="9" spans="1:2" x14ac:dyDescent="0.25">
      <c r="A9" s="6" t="s">
        <v>29</v>
      </c>
      <c r="B9" s="7">
        <v>30</v>
      </c>
    </row>
    <row r="10" spans="1:2" x14ac:dyDescent="0.25">
      <c r="A10" s="6" t="s">
        <v>21</v>
      </c>
      <c r="B10" s="7">
        <v>173.75</v>
      </c>
    </row>
    <row r="11" spans="1:2" x14ac:dyDescent="0.25">
      <c r="A11" s="6" t="s">
        <v>30</v>
      </c>
      <c r="B11" s="7">
        <v>13.33</v>
      </c>
    </row>
    <row r="12" spans="1:2" x14ac:dyDescent="0.25">
      <c r="A12" s="6" t="s">
        <v>31</v>
      </c>
      <c r="B12" s="7">
        <f>90.65+49.47</f>
        <v>140.12</v>
      </c>
    </row>
    <row r="13" spans="1:2" x14ac:dyDescent="0.25">
      <c r="A13" s="6" t="s">
        <v>36</v>
      </c>
      <c r="B13" s="7">
        <f>SUM(B3:B12)</f>
        <v>834.85</v>
      </c>
    </row>
    <row r="14" spans="1:2" x14ac:dyDescent="0.25">
      <c r="A14" s="36" t="s">
        <v>35</v>
      </c>
      <c r="B14" s="37"/>
    </row>
    <row r="15" spans="1:2" x14ac:dyDescent="0.25">
      <c r="A15" s="6" t="s">
        <v>32</v>
      </c>
      <c r="B15" s="7">
        <v>29.98</v>
      </c>
    </row>
    <row r="16" spans="1:2" x14ac:dyDescent="0.25">
      <c r="A16" s="6" t="s">
        <v>34</v>
      </c>
      <c r="B16" s="7">
        <v>15</v>
      </c>
    </row>
    <row r="17" spans="1:5" x14ac:dyDescent="0.25">
      <c r="A17" s="6" t="s">
        <v>33</v>
      </c>
      <c r="B17" s="7">
        <v>315</v>
      </c>
    </row>
    <row r="18" spans="1:5" x14ac:dyDescent="0.25">
      <c r="A18" s="6" t="s">
        <v>37</v>
      </c>
      <c r="B18" s="7">
        <f>SUM(B15:B17)</f>
        <v>359.98</v>
      </c>
    </row>
    <row r="19" spans="1:5" x14ac:dyDescent="0.25">
      <c r="A19" s="6"/>
      <c r="B19" s="7"/>
    </row>
    <row r="20" spans="1:5" x14ac:dyDescent="0.25">
      <c r="A20" s="8" t="s">
        <v>38</v>
      </c>
      <c r="B20" s="9">
        <f>B13-B18</f>
        <v>474.87</v>
      </c>
    </row>
    <row r="21" spans="1:5" x14ac:dyDescent="0.25">
      <c r="A21" s="6" t="s">
        <v>4</v>
      </c>
      <c r="B21" s="7">
        <v>4437</v>
      </c>
    </row>
    <row r="22" spans="1:5" x14ac:dyDescent="0.25">
      <c r="A22" s="8" t="s">
        <v>5</v>
      </c>
      <c r="B22" s="9">
        <f>SUM(B20:B21)</f>
        <v>4911.87</v>
      </c>
    </row>
    <row r="23" spans="1:5" x14ac:dyDescent="0.25">
      <c r="A23" s="6"/>
      <c r="B23" s="7"/>
      <c r="E23" s="2"/>
    </row>
    <row r="24" spans="1:5" ht="15.75" thickBot="1" x14ac:dyDescent="0.3">
      <c r="A24" s="10" t="s">
        <v>6</v>
      </c>
      <c r="B24" s="11">
        <v>1006.46</v>
      </c>
    </row>
    <row r="25" spans="1:5" x14ac:dyDescent="0.25">
      <c r="A25" s="2"/>
      <c r="B25" s="2"/>
    </row>
    <row r="26" spans="1:5" ht="15.75" thickBot="1" x14ac:dyDescent="0.3">
      <c r="A26" s="2"/>
      <c r="B26" s="2"/>
    </row>
    <row r="27" spans="1:5" ht="21" thickBot="1" x14ac:dyDescent="0.35">
      <c r="A27" s="50" t="s">
        <v>12</v>
      </c>
      <c r="B27" s="51"/>
    </row>
    <row r="28" spans="1:5" x14ac:dyDescent="0.25">
      <c r="A28" s="8" t="s">
        <v>22</v>
      </c>
      <c r="B28" s="9">
        <v>10</v>
      </c>
    </row>
    <row r="29" spans="1:5" x14ac:dyDescent="0.25">
      <c r="A29" s="8" t="s">
        <v>14</v>
      </c>
      <c r="B29" s="9">
        <v>2516.6999999999998</v>
      </c>
    </row>
    <row r="30" spans="1:5" x14ac:dyDescent="0.25">
      <c r="A30" s="4"/>
      <c r="B30" s="5"/>
    </row>
    <row r="31" spans="1:5" ht="15.75" thickBot="1" x14ac:dyDescent="0.3">
      <c r="A31" s="10" t="s">
        <v>3</v>
      </c>
      <c r="B31" s="11">
        <f>SUM(B28:B30)</f>
        <v>2526.6999999999998</v>
      </c>
    </row>
  </sheetData>
  <mergeCells count="4">
    <mergeCell ref="A1:B1"/>
    <mergeCell ref="A27:B27"/>
    <mergeCell ref="A2:B2"/>
    <mergeCell ref="A14:B14"/>
  </mergeCells>
  <phoneticPr fontId="3" type="noConversion"/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1B137-8587-48ED-B606-3D35E9EC8F02}">
  <dimension ref="A1:B20"/>
  <sheetViews>
    <sheetView workbookViewId="0">
      <selection sqref="A1:B20"/>
    </sheetView>
  </sheetViews>
  <sheetFormatPr defaultRowHeight="15" x14ac:dyDescent="0.25"/>
  <cols>
    <col min="1" max="1" width="37.42578125" bestFit="1" customWidth="1"/>
    <col min="2" max="2" width="11.7109375" customWidth="1"/>
  </cols>
  <sheetData>
    <row r="1" spans="1:2" ht="20.25" x14ac:dyDescent="0.3">
      <c r="A1" s="52" t="s">
        <v>0</v>
      </c>
      <c r="B1" s="53"/>
    </row>
    <row r="2" spans="1:2" x14ac:dyDescent="0.25">
      <c r="A2" s="4"/>
      <c r="B2" s="5"/>
    </row>
    <row r="3" spans="1:2" x14ac:dyDescent="0.25">
      <c r="A3" s="6" t="s">
        <v>17</v>
      </c>
      <c r="B3" s="7">
        <f>48.25+48.25+100</f>
        <v>196.5</v>
      </c>
    </row>
    <row r="4" spans="1:2" x14ac:dyDescent="0.25">
      <c r="A4" s="6" t="s">
        <v>18</v>
      </c>
      <c r="B4" s="7">
        <f>8+5</f>
        <v>13</v>
      </c>
    </row>
    <row r="5" spans="1:2" x14ac:dyDescent="0.25">
      <c r="A5" s="6" t="s">
        <v>19</v>
      </c>
      <c r="B5" s="7">
        <f>16+25</f>
        <v>41</v>
      </c>
    </row>
    <row r="6" spans="1:2" x14ac:dyDescent="0.25">
      <c r="A6" s="6" t="s">
        <v>15</v>
      </c>
      <c r="B6" s="7">
        <v>15</v>
      </c>
    </row>
    <row r="7" spans="1:2" x14ac:dyDescent="0.25">
      <c r="A7" s="6" t="s">
        <v>16</v>
      </c>
      <c r="B7" s="7">
        <v>15</v>
      </c>
    </row>
    <row r="8" spans="1:2" x14ac:dyDescent="0.25">
      <c r="A8" s="6"/>
      <c r="B8" s="7"/>
    </row>
    <row r="9" spans="1:2" x14ac:dyDescent="0.25">
      <c r="A9" s="8" t="s">
        <v>9</v>
      </c>
      <c r="B9" s="9">
        <f>SUM(B3:B8)</f>
        <v>280.5</v>
      </c>
    </row>
    <row r="10" spans="1:2" x14ac:dyDescent="0.25">
      <c r="A10" s="6" t="s">
        <v>4</v>
      </c>
      <c r="B10" s="7">
        <f>'November 2020'!B9</f>
        <v>4157.38</v>
      </c>
    </row>
    <row r="11" spans="1:2" x14ac:dyDescent="0.25">
      <c r="A11" s="8" t="s">
        <v>5</v>
      </c>
      <c r="B11" s="9">
        <f>SUM(B9:B10)</f>
        <v>4437.88</v>
      </c>
    </row>
    <row r="12" spans="1:2" x14ac:dyDescent="0.25">
      <c r="A12" s="6"/>
      <c r="B12" s="7"/>
    </row>
    <row r="13" spans="1:2" ht="15.75" thickBot="1" x14ac:dyDescent="0.3">
      <c r="A13" s="10" t="s">
        <v>6</v>
      </c>
      <c r="B13" s="11">
        <v>1006.46</v>
      </c>
    </row>
    <row r="14" spans="1:2" x14ac:dyDescent="0.25">
      <c r="A14" s="2"/>
      <c r="B14" s="2"/>
    </row>
    <row r="15" spans="1:2" ht="15.75" thickBot="1" x14ac:dyDescent="0.3">
      <c r="A15" s="2"/>
      <c r="B15" s="2"/>
    </row>
    <row r="16" spans="1:2" ht="21" thickBot="1" x14ac:dyDescent="0.35">
      <c r="A16" s="54" t="s">
        <v>12</v>
      </c>
      <c r="B16" s="55"/>
    </row>
    <row r="17" spans="1:2" x14ac:dyDescent="0.25">
      <c r="A17" s="8" t="s">
        <v>13</v>
      </c>
      <c r="B17" s="9">
        <v>12</v>
      </c>
    </row>
    <row r="18" spans="1:2" x14ac:dyDescent="0.25">
      <c r="A18" s="8" t="s">
        <v>14</v>
      </c>
      <c r="B18" s="9">
        <v>2504.6999999999998</v>
      </c>
    </row>
    <row r="19" spans="1:2" x14ac:dyDescent="0.25">
      <c r="A19" s="4"/>
      <c r="B19" s="5"/>
    </row>
    <row r="20" spans="1:2" ht="15.75" thickBot="1" x14ac:dyDescent="0.3">
      <c r="A20" s="10" t="s">
        <v>3</v>
      </c>
      <c r="B20" s="11">
        <f>SUM(B17:B19)</f>
        <v>2516.6999999999998</v>
      </c>
    </row>
  </sheetData>
  <mergeCells count="2">
    <mergeCell ref="A1:B1"/>
    <mergeCell ref="A16:B16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B4470-CEBB-4ACF-8F3B-D1061BE4B9AA}">
  <dimension ref="A1:D16"/>
  <sheetViews>
    <sheetView workbookViewId="0">
      <selection activeCell="B9" sqref="B9"/>
    </sheetView>
  </sheetViews>
  <sheetFormatPr defaultRowHeight="15" x14ac:dyDescent="0.25"/>
  <cols>
    <col min="1" max="1" width="37.42578125" bestFit="1" customWidth="1"/>
  </cols>
  <sheetData>
    <row r="1" spans="1:4" ht="20.25" x14ac:dyDescent="0.3">
      <c r="A1" s="52" t="s">
        <v>0</v>
      </c>
      <c r="B1" s="53"/>
      <c r="C1" s="1"/>
      <c r="D1" s="1"/>
    </row>
    <row r="2" spans="1:4" x14ac:dyDescent="0.25">
      <c r="A2" s="4"/>
      <c r="B2" s="5"/>
    </row>
    <row r="3" spans="1:4" x14ac:dyDescent="0.25">
      <c r="A3" s="6" t="s">
        <v>7</v>
      </c>
      <c r="B3" s="7">
        <v>148.25</v>
      </c>
      <c r="C3" s="2"/>
      <c r="D3" s="2"/>
    </row>
    <row r="4" spans="1:4" x14ac:dyDescent="0.25">
      <c r="A4" s="6" t="s">
        <v>1</v>
      </c>
      <c r="B4" s="7">
        <v>3</v>
      </c>
      <c r="C4" s="2"/>
      <c r="D4" s="2"/>
    </row>
    <row r="5" spans="1:4" x14ac:dyDescent="0.25">
      <c r="A5" s="6" t="s">
        <v>8</v>
      </c>
      <c r="B5" s="7">
        <v>8</v>
      </c>
      <c r="C5" s="2"/>
      <c r="D5" s="2"/>
    </row>
    <row r="6" spans="1:4" x14ac:dyDescent="0.25">
      <c r="A6" s="6"/>
      <c r="B6" s="7"/>
      <c r="C6" s="2"/>
      <c r="D6" s="2"/>
    </row>
    <row r="7" spans="1:4" x14ac:dyDescent="0.25">
      <c r="A7" s="8" t="s">
        <v>9</v>
      </c>
      <c r="B7" s="9">
        <f>SUM(B3:B6)</f>
        <v>159.25</v>
      </c>
      <c r="C7" s="2"/>
      <c r="D7" s="2"/>
    </row>
    <row r="8" spans="1:4" x14ac:dyDescent="0.25">
      <c r="A8" s="6" t="s">
        <v>4</v>
      </c>
      <c r="B8" s="7">
        <v>3998.13</v>
      </c>
      <c r="C8" s="2"/>
      <c r="D8" s="2"/>
    </row>
    <row r="9" spans="1:4" x14ac:dyDescent="0.25">
      <c r="A9" s="8" t="s">
        <v>5</v>
      </c>
      <c r="B9" s="9">
        <f>SUM(B7:B8)</f>
        <v>4157.38</v>
      </c>
      <c r="C9" s="2"/>
      <c r="D9" s="2"/>
    </row>
    <row r="10" spans="1:4" x14ac:dyDescent="0.25">
      <c r="A10" s="6"/>
      <c r="B10" s="7"/>
      <c r="C10" s="2"/>
      <c r="D10" s="2"/>
    </row>
    <row r="11" spans="1:4" ht="15.75" thickBot="1" x14ac:dyDescent="0.3">
      <c r="A11" s="10" t="s">
        <v>6</v>
      </c>
      <c r="B11" s="11">
        <v>1006.46</v>
      </c>
      <c r="C11" s="2"/>
      <c r="D11" s="2"/>
    </row>
    <row r="12" spans="1:4" x14ac:dyDescent="0.25">
      <c r="A12" s="2"/>
      <c r="B12" s="2"/>
      <c r="C12" s="2"/>
      <c r="D12" s="2"/>
    </row>
    <row r="13" spans="1:4" ht="15.75" thickBot="1" x14ac:dyDescent="0.3">
      <c r="A13" s="2"/>
      <c r="B13" s="2"/>
      <c r="C13" s="2"/>
      <c r="D13" s="2"/>
    </row>
    <row r="14" spans="1:4" ht="20.25" x14ac:dyDescent="0.3">
      <c r="A14" s="56" t="s">
        <v>2</v>
      </c>
      <c r="B14" s="57"/>
      <c r="C14" s="3"/>
      <c r="D14" s="3"/>
    </row>
    <row r="15" spans="1:4" ht="15.75" thickBot="1" x14ac:dyDescent="0.3">
      <c r="A15" s="10" t="s">
        <v>3</v>
      </c>
      <c r="B15" s="11">
        <v>2504.6999999999998</v>
      </c>
      <c r="C15" s="2"/>
      <c r="D15" s="2"/>
    </row>
    <row r="16" spans="1:4" x14ac:dyDescent="0.25">
      <c r="A16" s="2"/>
      <c r="B16" s="2"/>
      <c r="C16" s="2"/>
      <c r="D16" s="2"/>
    </row>
  </sheetData>
  <mergeCells count="2">
    <mergeCell ref="A1:B1"/>
    <mergeCell ref="A14:B14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2F0E2-F582-43BF-ABC8-C96128BF5906}">
  <dimension ref="A1:B13"/>
  <sheetViews>
    <sheetView workbookViewId="0">
      <selection activeCell="A12" sqref="A12:B12"/>
    </sheetView>
  </sheetViews>
  <sheetFormatPr defaultRowHeight="15" x14ac:dyDescent="0.25"/>
  <cols>
    <col min="1" max="1" width="37.42578125" bestFit="1" customWidth="1"/>
  </cols>
  <sheetData>
    <row r="1" spans="1:2" ht="20.25" x14ac:dyDescent="0.3">
      <c r="A1" s="52" t="s">
        <v>0</v>
      </c>
      <c r="B1" s="53"/>
    </row>
    <row r="2" spans="1:2" x14ac:dyDescent="0.25">
      <c r="A2" s="4"/>
      <c r="B2" s="5"/>
    </row>
    <row r="3" spans="1:2" x14ac:dyDescent="0.25">
      <c r="A3" s="6" t="s">
        <v>10</v>
      </c>
      <c r="B3" s="7">
        <v>30</v>
      </c>
    </row>
    <row r="4" spans="1:2" x14ac:dyDescent="0.25">
      <c r="A4" s="6" t="s">
        <v>1</v>
      </c>
      <c r="B4" s="7">
        <v>5</v>
      </c>
    </row>
    <row r="5" spans="1:2" x14ac:dyDescent="0.25">
      <c r="A5" s="8" t="s">
        <v>11</v>
      </c>
      <c r="B5" s="9">
        <v>35</v>
      </c>
    </row>
    <row r="6" spans="1:2" x14ac:dyDescent="0.25">
      <c r="A6" s="6" t="s">
        <v>4</v>
      </c>
      <c r="B6" s="7">
        <v>3998.13</v>
      </c>
    </row>
    <row r="7" spans="1:2" x14ac:dyDescent="0.25">
      <c r="A7" s="8" t="s">
        <v>5</v>
      </c>
      <c r="B7" s="9">
        <f>SUM(B5:B6)</f>
        <v>4033.13</v>
      </c>
    </row>
    <row r="8" spans="1:2" x14ac:dyDescent="0.25">
      <c r="A8" s="6"/>
      <c r="B8" s="7"/>
    </row>
    <row r="9" spans="1:2" ht="15.75" thickBot="1" x14ac:dyDescent="0.3">
      <c r="A9" s="10" t="s">
        <v>6</v>
      </c>
      <c r="B9" s="11">
        <v>1006.46</v>
      </c>
    </row>
    <row r="10" spans="1:2" x14ac:dyDescent="0.25">
      <c r="A10" s="2"/>
      <c r="B10" s="2"/>
    </row>
    <row r="11" spans="1:2" ht="15.75" thickBot="1" x14ac:dyDescent="0.3">
      <c r="A11" s="2"/>
      <c r="B11" s="2"/>
    </row>
    <row r="12" spans="1:2" ht="20.25" x14ac:dyDescent="0.3">
      <c r="A12" s="56" t="s">
        <v>12</v>
      </c>
      <c r="B12" s="57"/>
    </row>
    <row r="13" spans="1:2" ht="15.75" thickBot="1" x14ac:dyDescent="0.3">
      <c r="A13" s="10" t="s">
        <v>3</v>
      </c>
      <c r="B13" s="11">
        <v>2504.6999999999998</v>
      </c>
    </row>
  </sheetData>
  <mergeCells count="2">
    <mergeCell ref="A1:B1"/>
    <mergeCell ref="A12:B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September 2021</vt:lpstr>
      <vt:lpstr>August 2021</vt:lpstr>
      <vt:lpstr>July 2021</vt:lpstr>
      <vt:lpstr>June 2021</vt:lpstr>
      <vt:lpstr>May 2021</vt:lpstr>
      <vt:lpstr>April 2021</vt:lpstr>
      <vt:lpstr>March 2021</vt:lpstr>
      <vt:lpstr>February 2021</vt:lpstr>
      <vt:lpstr>January 2021 revised</vt:lpstr>
      <vt:lpstr>December 2020</vt:lpstr>
      <vt:lpstr>November 2020</vt:lpstr>
      <vt:lpstr>October 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Rhiannon Price</dc:creator>
  <cp:lastModifiedBy>Rhiannon Price</cp:lastModifiedBy>
  <cp:lastPrinted>2021-04-30T23:47:38Z</cp:lastPrinted>
  <dcterms:created xsi:type="dcterms:W3CDTF">2020-12-02T14:55:19Z</dcterms:created>
  <dcterms:modified xsi:type="dcterms:W3CDTF">2021-10-03T22:13:57Z</dcterms:modified>
</cp:coreProperties>
</file>